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<sst xmlns="http://schemas.openxmlformats.org/spreadsheetml/2006/main" count="54" uniqueCount="39">
  <si>
    <t>單位：新臺幣千元</t>
  </si>
  <si>
    <t>科目</t>
  </si>
  <si>
    <t>本年度預算數</t>
  </si>
  <si>
    <t>上年度預算數</t>
  </si>
  <si>
    <t>金額</t>
  </si>
  <si>
    <t>％</t>
  </si>
  <si>
    <t>資源回收管理基金－信託基金部分收支餘絀表</t>
  </si>
  <si>
    <t>業務活動之現金流量</t>
  </si>
  <si>
    <t>　調整非現金項目</t>
  </si>
  <si>
    <t>期初現金及約當現金</t>
  </si>
  <si>
    <t>期末現金及約當現金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</si>
  <si>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</si>
  <si>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</si>
  <si>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</si>
  <si>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</si>
  <si>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</si>
  <si>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</si>
  <si>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</si>
  <si>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</si>
  <si>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</si>
  <si>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</si>
  <si>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　回收清除處理收入</t>
  </si>
  <si>
    <t>　利息收入</t>
  </si>
  <si>
    <t>　回收清除處理補貼費</t>
  </si>
  <si>
    <t>項目</t>
  </si>
  <si>
    <t>項目</t>
  </si>
  <si>
    <t>資源回收管理基金－信託基金部分餘絀撥補表</t>
  </si>
  <si>
    <t>資源回收管理基金－信託基金部分現金流量表</t>
  </si>
  <si>
    <t>　本期賸餘（短絀－）</t>
  </si>
  <si>
    <t>現金及約當現金之淨增（淨減－）</t>
  </si>
  <si>
    <t>本期賸餘（短絀－）</t>
  </si>
  <si>
    <t>比較增減(-)</t>
  </si>
  <si>
    <t>　　業務活動之淨現金流入（流出－）</t>
  </si>
  <si>
    <t>總收入</t>
  </si>
  <si>
    <t>總支出</t>
  </si>
  <si>
    <t>比較增減(-)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</si>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</sst>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6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79" fontId="9" fillId="0" borderId="9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6" fontId="3" fillId="0" borderId="7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/>
    </xf>
    <xf numFmtId="180" fontId="9" fillId="0" borderId="4" xfId="0" applyNumberFormat="1" applyFont="1" applyBorder="1" applyAlignment="1" applyProtection="1">
      <alignment vertical="center"/>
      <protection/>
    </xf>
    <xf numFmtId="180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8"/>
  <sheetViews>
    <sheetView tabSelected="1" view="pageBreakPreview" zoomScale="75" zoomScaleSheetLayoutView="75" workbookViewId="0" topLeftCell="A1">
      <selection activeCell="G23" sqref="G23"/>
    </sheetView>
  </sheetViews>
  <sheetFormatPr defaultColWidth="9.00390625" defaultRowHeight="16.5"/>
  <cols>
    <col min="1" max="1" width="24.375" style="0" customWidth="1"/>
    <col min="2" max="2" width="14.375" style="0" customWidth="1"/>
    <col min="3" max="3" width="8.75390625" style="0" customWidth="1"/>
    <col min="4" max="4" width="14.25390625" style="0" customWidth="1"/>
    <col min="5" max="5" width="8.625" style="0" customWidth="1"/>
    <col min="6" max="6" width="14.25390625" style="0" customWidth="1"/>
    <col min="7" max="7" width="8.625" style="0" customWidth="1"/>
  </cols>
  <sheetData>
    <row r="1" spans="1:7" ht="26.25" customHeight="1">
      <c r="A1" s="67" t="s">
        <v>6</v>
      </c>
      <c r="B1" s="67"/>
      <c r="C1" s="67"/>
      <c r="D1" s="67"/>
      <c r="E1" s="67"/>
      <c r="F1" s="67"/>
      <c r="G1" s="67"/>
    </row>
    <row r="2" spans="1:7" s="63" customFormat="1" ht="18.75" customHeight="1" thickBot="1">
      <c r="A2" s="62"/>
      <c r="B2" s="73" t="s">
        <v>36</v>
      </c>
      <c r="C2" s="74"/>
      <c r="D2" s="74"/>
      <c r="E2" s="74"/>
      <c r="G2" s="1" t="s">
        <v>0</v>
      </c>
    </row>
    <row r="3" spans="1:7" ht="20.25" customHeight="1">
      <c r="A3" s="68" t="s">
        <v>1</v>
      </c>
      <c r="B3" s="72" t="s">
        <v>2</v>
      </c>
      <c r="C3" s="72"/>
      <c r="D3" s="72" t="s">
        <v>3</v>
      </c>
      <c r="E3" s="72"/>
      <c r="F3" s="70" t="s">
        <v>35</v>
      </c>
      <c r="G3" s="71"/>
    </row>
    <row r="4" spans="1:7" ht="20.25" customHeight="1">
      <c r="A4" s="69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6" t="s">
        <v>5</v>
      </c>
    </row>
    <row r="5" spans="1:8" ht="18.75" customHeight="1">
      <c r="A5" s="5" t="s">
        <v>33</v>
      </c>
      <c r="B5" s="6">
        <f>IF(SUM(B6:B7)=0,0,SUM(B6:B7))</f>
        <v>5859221</v>
      </c>
      <c r="C5" s="7">
        <f aca="true" t="shared" si="0" ref="C5:C10">IF(OR($B$5=0,B5=0),0,IF(ROUND((B5/$B$5*10000),0)=0,0,ROUND((B5/$B$5)*100,2)))</f>
        <v>100</v>
      </c>
      <c r="D5" s="6">
        <f>IF(SUM(D6:D7)=0,0,SUM(D6:D7))</f>
        <v>5664452</v>
      </c>
      <c r="E5" s="7">
        <f aca="true" t="shared" si="1" ref="E5:E10">IF(OR($D$5=0,D5=0),0,IF(ROUND((D5/$D$5*10000),0)=0,0,ROUND((D5/$D$5)*100,2)))</f>
        <v>100</v>
      </c>
      <c r="F5" s="6">
        <f>-D5+B5</f>
        <v>194769</v>
      </c>
      <c r="G5" s="47">
        <f aca="true" t="shared" si="2" ref="G5:G10">IF(OR(B5=0,D5=0),0,IF(ROUND((D5/B5*10000),0)=0,0,ABS(ROUND((F5/D5)*100,2))))</f>
        <v>3.44</v>
      </c>
      <c r="H5" s="63"/>
    </row>
    <row r="6" spans="1:8" ht="18.75" customHeight="1">
      <c r="A6" s="10" t="s">
        <v>21</v>
      </c>
      <c r="B6" s="11">
        <v>5795233</v>
      </c>
      <c r="C6" s="12">
        <f t="shared" si="0"/>
        <v>98.91</v>
      </c>
      <c r="D6" s="11">
        <v>5605897</v>
      </c>
      <c r="E6" s="12">
        <f t="shared" si="1"/>
        <v>98.97</v>
      </c>
      <c r="F6" s="51">
        <f>-D6+B6</f>
        <v>189336</v>
      </c>
      <c r="G6" s="48">
        <f t="shared" si="2"/>
        <v>3.38</v>
      </c>
      <c r="H6" s="63"/>
    </row>
    <row r="7" spans="1:8" ht="18.75" customHeight="1">
      <c r="A7" s="10" t="s">
        <v>22</v>
      </c>
      <c r="B7" s="11">
        <v>63988</v>
      </c>
      <c r="C7" s="12">
        <f t="shared" si="0"/>
        <v>1.09</v>
      </c>
      <c r="D7" s="11">
        <v>58555</v>
      </c>
      <c r="E7" s="12">
        <f t="shared" si="1"/>
        <v>1.03</v>
      </c>
      <c r="F7" s="51">
        <f>-D7+B7</f>
        <v>5433</v>
      </c>
      <c r="G7" s="48">
        <f t="shared" si="2"/>
        <v>9.28</v>
      </c>
      <c r="H7" s="63"/>
    </row>
    <row r="8" spans="1:8" ht="18.75" customHeight="1">
      <c r="A8" s="5" t="s">
        <v>34</v>
      </c>
      <c r="B8" s="6">
        <f>IF(SUM(B9:B9)=0,0,SUM(B9:B9))</f>
        <v>5110108</v>
      </c>
      <c r="C8" s="7">
        <f t="shared" si="0"/>
        <v>87.21</v>
      </c>
      <c r="D8" s="6">
        <f>IF(SUM(D9:D9)=0,0,SUM(D9:D9))</f>
        <v>4936339</v>
      </c>
      <c r="E8" s="7">
        <f t="shared" si="1"/>
        <v>87.15</v>
      </c>
      <c r="F8" s="6">
        <f>-D8+B8</f>
        <v>173769</v>
      </c>
      <c r="G8" s="47">
        <f t="shared" si="2"/>
        <v>3.52</v>
      </c>
      <c r="H8" s="63"/>
    </row>
    <row r="9" spans="1:8" ht="18.75" customHeight="1">
      <c r="A9" s="10" t="s">
        <v>23</v>
      </c>
      <c r="B9" s="11">
        <v>5110108</v>
      </c>
      <c r="C9" s="12">
        <f t="shared" si="0"/>
        <v>87.21</v>
      </c>
      <c r="D9" s="11">
        <v>4936339</v>
      </c>
      <c r="E9" s="12">
        <f t="shared" si="1"/>
        <v>87.15</v>
      </c>
      <c r="F9" s="51">
        <f>-D9+B9</f>
        <v>173769</v>
      </c>
      <c r="G9" s="48">
        <f t="shared" si="2"/>
        <v>3.52</v>
      </c>
      <c r="H9" s="63"/>
    </row>
    <row r="10" spans="1:8" ht="18.75" customHeight="1">
      <c r="A10" s="5" t="s">
        <v>30</v>
      </c>
      <c r="B10" s="6">
        <f>IF(B5-B8=0,0,B5-B8)</f>
        <v>749113</v>
      </c>
      <c r="C10" s="7">
        <f t="shared" si="0"/>
        <v>12.79</v>
      </c>
      <c r="D10" s="6">
        <f>IF(D5-D8=0,0,D5-D8)</f>
        <v>728113</v>
      </c>
      <c r="E10" s="7">
        <f t="shared" si="1"/>
        <v>12.85</v>
      </c>
      <c r="F10" s="61">
        <f>IF(OR(AND(B10&lt;0,D10&gt;=0),AND(B10&gt;0,D10&lt;=0)),0,B10-D10)</f>
        <v>21000</v>
      </c>
      <c r="G10" s="47">
        <f t="shared" si="2"/>
        <v>2.88</v>
      </c>
      <c r="H10" s="63"/>
    </row>
    <row r="11" spans="1:8" ht="18.75" customHeight="1">
      <c r="A11" s="5"/>
      <c r="B11" s="6"/>
      <c r="C11" s="7"/>
      <c r="D11" s="6"/>
      <c r="E11" s="7"/>
      <c r="F11" s="8"/>
      <c r="G11" s="47"/>
      <c r="H11" s="63"/>
    </row>
    <row r="12" spans="1:8" ht="18.75" customHeight="1">
      <c r="A12" s="5"/>
      <c r="B12" s="6"/>
      <c r="C12" s="7"/>
      <c r="D12" s="6"/>
      <c r="E12" s="7"/>
      <c r="F12" s="8"/>
      <c r="G12" s="47"/>
      <c r="H12" s="63"/>
    </row>
    <row r="13" spans="1:8" ht="18.75" customHeight="1">
      <c r="A13" s="5"/>
      <c r="B13" s="6"/>
      <c r="C13" s="7"/>
      <c r="D13" s="6"/>
      <c r="E13" s="7"/>
      <c r="F13" s="8"/>
      <c r="G13" s="47"/>
      <c r="H13" s="63"/>
    </row>
    <row r="14" spans="1:8" ht="18.75" customHeight="1">
      <c r="A14" s="5"/>
      <c r="B14" s="6"/>
      <c r="C14" s="7"/>
      <c r="D14" s="6"/>
      <c r="E14" s="7"/>
      <c r="F14" s="8"/>
      <c r="G14" s="47"/>
      <c r="H14" s="63"/>
    </row>
    <row r="15" spans="1:8" ht="18.75" customHeight="1">
      <c r="A15" s="5"/>
      <c r="B15" s="6"/>
      <c r="C15" s="7"/>
      <c r="D15" s="6"/>
      <c r="E15" s="7"/>
      <c r="F15" s="8"/>
      <c r="G15" s="47"/>
      <c r="H15" s="63"/>
    </row>
    <row r="16" spans="1:8" ht="18.75" customHeight="1">
      <c r="A16" s="5"/>
      <c r="B16" s="6"/>
      <c r="C16" s="7"/>
      <c r="D16" s="6"/>
      <c r="E16" s="7"/>
      <c r="F16" s="8"/>
      <c r="G16" s="47"/>
      <c r="H16" s="63"/>
    </row>
    <row r="17" spans="1:8" ht="18.75" customHeight="1">
      <c r="A17" s="5"/>
      <c r="B17" s="6"/>
      <c r="C17" s="7"/>
      <c r="D17" s="6"/>
      <c r="E17" s="7"/>
      <c r="F17" s="8"/>
      <c r="G17" s="47"/>
      <c r="H17" s="63"/>
    </row>
    <row r="18" spans="1:8" ht="18.75" customHeight="1">
      <c r="A18" s="5"/>
      <c r="B18" s="6"/>
      <c r="C18" s="7"/>
      <c r="D18" s="6"/>
      <c r="E18" s="7"/>
      <c r="F18" s="8"/>
      <c r="G18" s="47"/>
      <c r="H18" s="63"/>
    </row>
    <row r="19" spans="1:8" ht="18.75" customHeight="1">
      <c r="A19" s="5"/>
      <c r="B19" s="6"/>
      <c r="C19" s="7"/>
      <c r="D19" s="6"/>
      <c r="E19" s="7"/>
      <c r="F19" s="8"/>
      <c r="G19" s="47"/>
      <c r="H19" s="63"/>
    </row>
    <row r="20" spans="1:8" ht="18.75" customHeight="1">
      <c r="A20" s="5"/>
      <c r="B20" s="6"/>
      <c r="C20" s="7"/>
      <c r="D20" s="6"/>
      <c r="E20" s="7"/>
      <c r="F20" s="8"/>
      <c r="G20" s="47"/>
      <c r="H20" s="63"/>
    </row>
    <row r="21" spans="1:8" ht="18.75" customHeight="1">
      <c r="A21" s="5"/>
      <c r="B21" s="6"/>
      <c r="C21" s="7"/>
      <c r="D21" s="6"/>
      <c r="E21" s="7"/>
      <c r="F21" s="8"/>
      <c r="G21" s="47"/>
      <c r="H21" s="63"/>
    </row>
    <row r="22" spans="1:8" ht="18.75" customHeight="1">
      <c r="A22" s="5"/>
      <c r="B22" s="6"/>
      <c r="C22" s="7"/>
      <c r="D22" s="6"/>
      <c r="E22" s="7"/>
      <c r="F22" s="8"/>
      <c r="G22" s="47"/>
      <c r="H22" s="63"/>
    </row>
    <row r="23" spans="1:8" ht="18.75" customHeight="1">
      <c r="A23" s="5"/>
      <c r="B23" s="6"/>
      <c r="C23" s="7"/>
      <c r="D23" s="6"/>
      <c r="E23" s="7"/>
      <c r="F23" s="8"/>
      <c r="G23" s="47"/>
      <c r="H23" s="63"/>
    </row>
    <row r="24" spans="1:8" ht="18.75" customHeight="1">
      <c r="A24" s="5"/>
      <c r="B24" s="6"/>
      <c r="C24" s="7"/>
      <c r="D24" s="6"/>
      <c r="E24" s="7"/>
      <c r="F24" s="8"/>
      <c r="G24" s="47"/>
      <c r="H24" s="63"/>
    </row>
    <row r="25" spans="1:8" ht="18.75" customHeight="1">
      <c r="A25" s="5"/>
      <c r="B25" s="6"/>
      <c r="C25" s="7"/>
      <c r="D25" s="6"/>
      <c r="E25" s="7"/>
      <c r="F25" s="8"/>
      <c r="G25" s="47"/>
      <c r="H25" s="63"/>
    </row>
    <row r="26" spans="1:8" ht="18.75" customHeight="1">
      <c r="A26" s="5"/>
      <c r="B26" s="6"/>
      <c r="C26" s="7"/>
      <c r="D26" s="6"/>
      <c r="E26" s="7"/>
      <c r="F26" s="8"/>
      <c r="G26" s="47"/>
      <c r="H26" s="63"/>
    </row>
    <row r="27" spans="1:8" ht="18.75" customHeight="1">
      <c r="A27" s="5"/>
      <c r="B27" s="6"/>
      <c r="C27" s="7"/>
      <c r="D27" s="6"/>
      <c r="E27" s="7"/>
      <c r="F27" s="8"/>
      <c r="G27" s="47"/>
      <c r="H27" s="63"/>
    </row>
    <row r="28" spans="1:8" ht="18.75" customHeight="1">
      <c r="A28" s="5"/>
      <c r="B28" s="6"/>
      <c r="C28" s="7"/>
      <c r="D28" s="6"/>
      <c r="E28" s="7"/>
      <c r="F28" s="8"/>
      <c r="G28" s="47"/>
      <c r="H28" s="63"/>
    </row>
    <row r="29" spans="1:8" ht="18.75" customHeight="1">
      <c r="A29" s="5"/>
      <c r="B29" s="6"/>
      <c r="C29" s="7"/>
      <c r="D29" s="6"/>
      <c r="E29" s="7"/>
      <c r="F29" s="8"/>
      <c r="G29" s="47"/>
      <c r="H29" s="63"/>
    </row>
    <row r="30" spans="1:8" ht="18.75" customHeight="1">
      <c r="A30" s="5"/>
      <c r="B30" s="6"/>
      <c r="C30" s="7"/>
      <c r="D30" s="6"/>
      <c r="E30" s="7"/>
      <c r="F30" s="8"/>
      <c r="G30" s="47"/>
      <c r="H30" s="63"/>
    </row>
    <row r="31" spans="1:8" ht="18.75" customHeight="1">
      <c r="A31" s="5"/>
      <c r="B31" s="6"/>
      <c r="C31" s="7"/>
      <c r="D31" s="6"/>
      <c r="E31" s="7"/>
      <c r="F31" s="8"/>
      <c r="G31" s="47"/>
      <c r="H31" s="63"/>
    </row>
    <row r="32" spans="1:8" ht="18.75" customHeight="1">
      <c r="A32" s="5"/>
      <c r="B32" s="6"/>
      <c r="C32" s="7"/>
      <c r="D32" s="6"/>
      <c r="E32" s="7"/>
      <c r="F32" s="8"/>
      <c r="G32" s="47"/>
      <c r="H32" s="63"/>
    </row>
    <row r="33" spans="1:7" ht="18.75" customHeight="1">
      <c r="A33" s="5"/>
      <c r="B33" s="6"/>
      <c r="C33" s="7"/>
      <c r="D33" s="6"/>
      <c r="E33" s="7"/>
      <c r="F33" s="8"/>
      <c r="G33" s="47"/>
    </row>
    <row r="34" spans="1:7" ht="18.75" customHeight="1">
      <c r="A34" s="5"/>
      <c r="B34" s="6"/>
      <c r="C34" s="7"/>
      <c r="D34" s="6"/>
      <c r="E34" s="7"/>
      <c r="F34" s="8"/>
      <c r="G34" s="47"/>
    </row>
    <row r="35" spans="1:7" ht="18.75" customHeight="1">
      <c r="A35" s="5"/>
      <c r="B35" s="6"/>
      <c r="C35" s="7"/>
      <c r="D35" s="6"/>
      <c r="E35" s="7"/>
      <c r="F35" s="8"/>
      <c r="G35" s="47"/>
    </row>
    <row r="36" spans="1:7" ht="18.75" customHeight="1">
      <c r="A36" s="5"/>
      <c r="B36" s="6"/>
      <c r="C36" s="7"/>
      <c r="D36" s="6"/>
      <c r="E36" s="7"/>
      <c r="F36" s="8"/>
      <c r="G36" s="47"/>
    </row>
    <row r="37" spans="1:7" ht="47.25" customHeight="1">
      <c r="A37" s="5"/>
      <c r="B37" s="6"/>
      <c r="C37" s="7"/>
      <c r="D37" s="6"/>
      <c r="E37" s="7"/>
      <c r="F37" s="8"/>
      <c r="G37" s="47"/>
    </row>
    <row r="38" spans="1:7" ht="26.25" customHeight="1" collapsed="1" thickBot="1">
      <c r="A38" s="14"/>
      <c r="B38" s="15"/>
      <c r="C38" s="16"/>
      <c r="D38" s="15"/>
      <c r="E38" s="16"/>
      <c r="F38" s="17"/>
      <c r="G38" s="49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32"/>
  <sheetViews>
    <sheetView tabSelected="1" view="pageBreakPreview" zoomScale="75" zoomScaleSheetLayoutView="75" workbookViewId="0" topLeftCell="A1">
      <pane xSplit="1" ySplit="4" topLeftCell="B17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375" style="0" customWidth="1"/>
    <col min="7" max="7" width="8.625" style="0" customWidth="1"/>
  </cols>
  <sheetData>
    <row r="1" spans="1:8" ht="26.25" customHeight="1">
      <c r="A1" s="67" t="s">
        <v>26</v>
      </c>
      <c r="B1" s="67"/>
      <c r="C1" s="67"/>
      <c r="D1" s="67"/>
      <c r="E1" s="67"/>
      <c r="F1" s="67"/>
      <c r="G1" s="67"/>
      <c r="H1" s="20"/>
    </row>
    <row r="2" spans="1:7" s="63" customFormat="1" ht="18.75" customHeight="1" thickBot="1">
      <c r="A2" s="66"/>
      <c r="B2" s="78" t="s">
        <v>38</v>
      </c>
      <c r="C2" s="79"/>
      <c r="D2" s="79"/>
      <c r="E2" s="79"/>
      <c r="F2" s="65"/>
      <c r="G2" s="1" t="s">
        <v>0</v>
      </c>
    </row>
    <row r="3" spans="1:7" ht="20.25" customHeight="1">
      <c r="A3" s="75" t="s">
        <v>25</v>
      </c>
      <c r="B3" s="72" t="s">
        <v>2</v>
      </c>
      <c r="C3" s="72"/>
      <c r="D3" s="72" t="s">
        <v>3</v>
      </c>
      <c r="E3" s="72"/>
      <c r="F3" s="72" t="s">
        <v>31</v>
      </c>
      <c r="G3" s="77"/>
    </row>
    <row r="4" spans="1:7" ht="20.25" customHeight="1">
      <c r="A4" s="7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8" ht="45" customHeight="1">
      <c r="A5" s="5" t="s">
        <v>11</v>
      </c>
      <c r="B5" s="56">
        <f>IF(SUM(B6:B7)=0,0,SUM(B6:B7))</f>
        <v>11089290</v>
      </c>
      <c r="C5" s="57">
        <f aca="true" t="shared" si="0" ref="C5:C14">IF(OR(B5=0,$B$5=0),0,IF(ROUND(B5/$B$5*10000,0)=0,0,ROUND(B5/$B$5*100,2)))</f>
        <v>100</v>
      </c>
      <c r="D5" s="52">
        <f>IF(SUM(D6:D7)=0,0,SUM(D6:D7))</f>
        <v>10777991</v>
      </c>
      <c r="E5" s="57">
        <f aca="true" t="shared" si="1" ref="E5:E14">IF(OR(D5=0,$D$5=0),0,IF(ROUND(D5/$D$5*10000,0)=0,0,ROUND(D5/$D$5*100,2)))</f>
        <v>100</v>
      </c>
      <c r="F5" s="52">
        <f>IF(SUM(F6:F7)=0,0,SUM(F6:F7))</f>
        <v>311299</v>
      </c>
      <c r="G5" s="53">
        <f aca="true" t="shared" si="2" ref="G5:G14">IF(OR(D5=0,F5=0),0,IF(ROUND(F5/D5*10000,0)=0,0,ABS(ROUND(F5/D5*100,2))))</f>
        <v>2.89</v>
      </c>
      <c r="H5" s="63"/>
    </row>
    <row r="6" spans="1:8" ht="30.75" customHeight="1">
      <c r="A6" s="10" t="s">
        <v>12</v>
      </c>
      <c r="B6" s="26">
        <v>749113</v>
      </c>
      <c r="C6" s="58">
        <f t="shared" si="0"/>
        <v>6.76</v>
      </c>
      <c r="D6" s="26">
        <v>728113</v>
      </c>
      <c r="E6" s="58">
        <f t="shared" si="1"/>
        <v>6.76</v>
      </c>
      <c r="F6" s="54">
        <f>IF((B6-D6)=0,0,(B6-D6))</f>
        <v>21000</v>
      </c>
      <c r="G6" s="55">
        <f t="shared" si="2"/>
        <v>2.88</v>
      </c>
      <c r="H6" s="63"/>
    </row>
    <row r="7" spans="1:8" ht="30.75" customHeight="1">
      <c r="A7" s="10" t="s">
        <v>13</v>
      </c>
      <c r="B7" s="25">
        <v>10340177</v>
      </c>
      <c r="C7" s="58">
        <f t="shared" si="0"/>
        <v>93.24</v>
      </c>
      <c r="D7" s="25">
        <v>10049878</v>
      </c>
      <c r="E7" s="58">
        <f t="shared" si="1"/>
        <v>93.24</v>
      </c>
      <c r="F7" s="54">
        <f>IF((B7-D7)=0,0,(B7-D7))</f>
        <v>290299</v>
      </c>
      <c r="G7" s="55">
        <f t="shared" si="2"/>
        <v>2.89</v>
      </c>
      <c r="H7" s="63"/>
    </row>
    <row r="8" spans="1:8" ht="38.25" customHeight="1">
      <c r="A8" s="5" t="s">
        <v>14</v>
      </c>
      <c r="B8" s="56">
        <v>0</v>
      </c>
      <c r="C8" s="57">
        <f t="shared" si="0"/>
        <v>0</v>
      </c>
      <c r="D8" s="52">
        <v>0</v>
      </c>
      <c r="E8" s="57">
        <f t="shared" si="1"/>
        <v>0</v>
      </c>
      <c r="F8" s="52">
        <v>0</v>
      </c>
      <c r="G8" s="53">
        <f t="shared" si="2"/>
        <v>0</v>
      </c>
      <c r="H8" s="63"/>
    </row>
    <row r="9" spans="1:8" ht="30.75" customHeight="1" hidden="1">
      <c r="A9" s="10" t="s">
        <v>15</v>
      </c>
      <c r="B9" s="59">
        <v>4936339</v>
      </c>
      <c r="C9" s="57">
        <f t="shared" si="0"/>
        <v>44.51</v>
      </c>
      <c r="D9" s="60">
        <v>4727676</v>
      </c>
      <c r="E9" s="57">
        <f t="shared" si="1"/>
        <v>43.86</v>
      </c>
      <c r="F9" s="52">
        <f>IF((B9-D9)=0,0,(B9-D9))</f>
        <v>208663</v>
      </c>
      <c r="G9" s="53">
        <f t="shared" si="2"/>
        <v>4.41</v>
      </c>
      <c r="H9" s="63"/>
    </row>
    <row r="10" spans="1:8" ht="30.75" customHeight="1" hidden="1">
      <c r="A10" s="10" t="s">
        <v>16</v>
      </c>
      <c r="B10" s="59">
        <v>0</v>
      </c>
      <c r="C10" s="57"/>
      <c r="D10" s="60">
        <v>0</v>
      </c>
      <c r="E10" s="57">
        <f t="shared" si="1"/>
        <v>0</v>
      </c>
      <c r="F10" s="52">
        <f>IF((B10-D10)=0,0,(B10-D10))</f>
        <v>0</v>
      </c>
      <c r="G10" s="53">
        <f t="shared" si="2"/>
        <v>0</v>
      </c>
      <c r="H10" s="63"/>
    </row>
    <row r="11" spans="1:8" ht="30.75" customHeight="1" hidden="1">
      <c r="A11" s="10" t="s">
        <v>17</v>
      </c>
      <c r="B11" s="59">
        <v>0</v>
      </c>
      <c r="C11" s="57">
        <f t="shared" si="0"/>
        <v>0</v>
      </c>
      <c r="D11" s="60">
        <v>0</v>
      </c>
      <c r="E11" s="57">
        <f t="shared" si="1"/>
        <v>0</v>
      </c>
      <c r="F11" s="52">
        <f>IF((B11-D11)=0,0,(B11-D11))</f>
        <v>0</v>
      </c>
      <c r="G11" s="53">
        <f t="shared" si="2"/>
        <v>0</v>
      </c>
      <c r="H11" s="63"/>
    </row>
    <row r="12" spans="1:8" ht="30.75" customHeight="1" hidden="1">
      <c r="A12" s="10" t="s">
        <v>18</v>
      </c>
      <c r="B12" s="59">
        <v>0</v>
      </c>
      <c r="C12" s="57">
        <f t="shared" si="0"/>
        <v>0</v>
      </c>
      <c r="D12" s="60">
        <v>0</v>
      </c>
      <c r="E12" s="57">
        <f t="shared" si="1"/>
        <v>0</v>
      </c>
      <c r="F12" s="52">
        <f>IF((B12-D12)=0,0,(B12-D12))</f>
        <v>0</v>
      </c>
      <c r="G12" s="53">
        <f t="shared" si="2"/>
        <v>0</v>
      </c>
      <c r="H12" s="63"/>
    </row>
    <row r="13" spans="1:8" ht="30.75" customHeight="1" hidden="1">
      <c r="A13" s="10" t="s">
        <v>19</v>
      </c>
      <c r="B13" s="59">
        <v>0</v>
      </c>
      <c r="C13" s="57">
        <f t="shared" si="0"/>
        <v>0</v>
      </c>
      <c r="D13" s="60">
        <v>0</v>
      </c>
      <c r="E13" s="57">
        <f t="shared" si="1"/>
        <v>0</v>
      </c>
      <c r="F13" s="52">
        <f>IF((B13-D13)=0,0,(B13-D13))</f>
        <v>0</v>
      </c>
      <c r="G13" s="53">
        <f t="shared" si="2"/>
        <v>0</v>
      </c>
      <c r="H13" s="63"/>
    </row>
    <row r="14" spans="1:8" ht="39.75" customHeight="1">
      <c r="A14" s="5" t="s">
        <v>20</v>
      </c>
      <c r="B14" s="56">
        <f>IF((B5-B8)=0,0,(B5-B8))</f>
        <v>11089290</v>
      </c>
      <c r="C14" s="57">
        <f t="shared" si="0"/>
        <v>100</v>
      </c>
      <c r="D14" s="52">
        <f>IF((D5-D8)=0,0,(D5-D8))</f>
        <v>10777991</v>
      </c>
      <c r="E14" s="57">
        <f t="shared" si="1"/>
        <v>100</v>
      </c>
      <c r="F14" s="52">
        <f>IF((F5-F8)=0,0,(F5-F8))</f>
        <v>311299</v>
      </c>
      <c r="G14" s="53">
        <f t="shared" si="2"/>
        <v>2.89</v>
      </c>
      <c r="H14" s="63"/>
    </row>
    <row r="15" spans="1:8" ht="45" customHeight="1">
      <c r="A15" s="5"/>
      <c r="B15" s="21"/>
      <c r="C15" s="9"/>
      <c r="D15" s="22"/>
      <c r="E15" s="9"/>
      <c r="F15" s="23"/>
      <c r="G15" s="24"/>
      <c r="H15" s="63"/>
    </row>
    <row r="16" spans="1:8" ht="45" customHeight="1">
      <c r="A16" s="5"/>
      <c r="B16" s="21"/>
      <c r="C16" s="9"/>
      <c r="D16" s="22"/>
      <c r="E16" s="9"/>
      <c r="F16" s="23"/>
      <c r="G16" s="24"/>
      <c r="H16" s="63"/>
    </row>
    <row r="17" spans="1:8" ht="30" customHeight="1">
      <c r="A17" s="10"/>
      <c r="B17" s="25"/>
      <c r="C17" s="13"/>
      <c r="D17" s="26"/>
      <c r="E17" s="13"/>
      <c r="F17" s="27"/>
      <c r="G17" s="28"/>
      <c r="H17" s="63"/>
    </row>
    <row r="18" spans="1:8" ht="30" customHeight="1">
      <c r="A18" s="10"/>
      <c r="B18" s="25"/>
      <c r="C18" s="13"/>
      <c r="D18" s="26"/>
      <c r="E18" s="13"/>
      <c r="F18" s="27"/>
      <c r="G18" s="28"/>
      <c r="H18" s="63"/>
    </row>
    <row r="19" spans="1:8" ht="45" customHeight="1">
      <c r="A19" s="5"/>
      <c r="B19" s="21"/>
      <c r="C19" s="9"/>
      <c r="D19" s="22"/>
      <c r="E19" s="9"/>
      <c r="F19" s="23"/>
      <c r="G19" s="24"/>
      <c r="H19" s="63"/>
    </row>
    <row r="20" spans="1:8" ht="30" customHeight="1">
      <c r="A20" s="10"/>
      <c r="B20" s="25"/>
      <c r="C20" s="13"/>
      <c r="D20" s="26"/>
      <c r="E20" s="13"/>
      <c r="F20" s="27"/>
      <c r="G20" s="28"/>
      <c r="H20" s="63"/>
    </row>
    <row r="21" spans="1:8" ht="30" customHeight="1">
      <c r="A21" s="10"/>
      <c r="B21" s="25"/>
      <c r="C21" s="13"/>
      <c r="D21" s="26"/>
      <c r="E21" s="13"/>
      <c r="F21" s="27"/>
      <c r="G21" s="28"/>
      <c r="H21" s="63"/>
    </row>
    <row r="22" spans="1:8" ht="144" customHeight="1">
      <c r="A22" s="10"/>
      <c r="B22" s="25"/>
      <c r="C22" s="13"/>
      <c r="D22" s="26"/>
      <c r="E22" s="13"/>
      <c r="F22" s="27"/>
      <c r="G22" s="28"/>
      <c r="H22" s="63"/>
    </row>
    <row r="23" spans="1:8" ht="92.25" customHeight="1" thickBot="1">
      <c r="A23" s="14"/>
      <c r="B23" s="29"/>
      <c r="C23" s="18"/>
      <c r="D23" s="30"/>
      <c r="E23" s="18"/>
      <c r="F23" s="31"/>
      <c r="G23" s="32"/>
      <c r="H23" s="63"/>
    </row>
    <row r="24" spans="2:8" ht="15.75">
      <c r="B24" s="63"/>
      <c r="C24" s="63"/>
      <c r="D24" s="63"/>
      <c r="E24" s="63"/>
      <c r="F24" s="63"/>
      <c r="G24" s="63"/>
      <c r="H24" s="63"/>
    </row>
    <row r="25" spans="2:8" ht="15.75">
      <c r="B25" s="63"/>
      <c r="C25" s="63"/>
      <c r="D25" s="63"/>
      <c r="E25" s="63"/>
      <c r="F25" s="63"/>
      <c r="G25" s="63"/>
      <c r="H25" s="63"/>
    </row>
    <row r="26" spans="2:8" ht="15.75">
      <c r="B26" s="63"/>
      <c r="C26" s="63"/>
      <c r="D26" s="63"/>
      <c r="E26" s="63"/>
      <c r="F26" s="63"/>
      <c r="G26" s="63"/>
      <c r="H26" s="63"/>
    </row>
    <row r="27" spans="2:8" ht="15.75">
      <c r="B27" s="63"/>
      <c r="C27" s="63"/>
      <c r="D27" s="63"/>
      <c r="E27" s="63"/>
      <c r="F27" s="63"/>
      <c r="G27" s="63"/>
      <c r="H27" s="63"/>
    </row>
    <row r="28" spans="2:8" ht="15.75">
      <c r="B28" s="63"/>
      <c r="C28" s="63"/>
      <c r="D28" s="63"/>
      <c r="E28" s="63"/>
      <c r="F28" s="63"/>
      <c r="G28" s="63"/>
      <c r="H28" s="63"/>
    </row>
    <row r="29" spans="2:8" ht="15.75">
      <c r="B29" s="63"/>
      <c r="C29" s="63"/>
      <c r="D29" s="63"/>
      <c r="E29" s="63"/>
      <c r="F29" s="63"/>
      <c r="G29" s="63"/>
      <c r="H29" s="63"/>
    </row>
    <row r="30" spans="2:8" ht="15.75">
      <c r="B30" s="63"/>
      <c r="C30" s="63"/>
      <c r="D30" s="63"/>
      <c r="E30" s="63"/>
      <c r="F30" s="63"/>
      <c r="G30" s="63"/>
      <c r="H30" s="63"/>
    </row>
    <row r="31" spans="2:8" ht="15.75">
      <c r="B31" s="63"/>
      <c r="C31" s="63"/>
      <c r="D31" s="63"/>
      <c r="E31" s="63"/>
      <c r="F31" s="63"/>
      <c r="G31" s="63"/>
      <c r="H31" s="63"/>
    </row>
    <row r="32" spans="2:8" ht="15.75">
      <c r="B32" s="63"/>
      <c r="C32" s="63"/>
      <c r="D32" s="63"/>
      <c r="E32" s="63"/>
      <c r="F32" s="63"/>
      <c r="G32" s="63"/>
      <c r="H32" s="63"/>
    </row>
    <row r="39" ht="23.25" customHeight="1"/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4330708661417323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3"/>
  <sheetViews>
    <sheetView tabSelected="1" view="pageBreakPreview" zoomScale="75" zoomScaleSheetLayoutView="75" workbookViewId="0" topLeftCell="A1">
      <selection activeCell="G23" sqref="G23"/>
    </sheetView>
  </sheetViews>
  <sheetFormatPr defaultColWidth="9.00390625" defaultRowHeight="16.5"/>
  <cols>
    <col min="1" max="1" width="45.50390625" style="0" customWidth="1"/>
    <col min="2" max="2" width="23.25390625" style="0" customWidth="1"/>
    <col min="3" max="3" width="24.50390625" style="0" customWidth="1"/>
    <col min="4" max="4" width="10.75390625" style="0" customWidth="1"/>
    <col min="5" max="5" width="13.75390625" style="0" customWidth="1"/>
    <col min="6" max="6" width="10.75390625" style="0" customWidth="1"/>
  </cols>
  <sheetData>
    <row r="1" spans="1:7" ht="26.25" customHeight="1">
      <c r="A1" s="67" t="s">
        <v>27</v>
      </c>
      <c r="B1" s="67"/>
      <c r="C1" s="67"/>
      <c r="D1" s="19"/>
      <c r="E1" s="19"/>
      <c r="F1" s="19"/>
      <c r="G1" s="20"/>
    </row>
    <row r="2" spans="1:5" s="63" customFormat="1" ht="18.75" customHeight="1" thickBot="1">
      <c r="A2" s="73" t="s">
        <v>37</v>
      </c>
      <c r="B2" s="84"/>
      <c r="C2" s="33" t="s">
        <v>0</v>
      </c>
      <c r="D2" s="64"/>
      <c r="E2" s="65"/>
    </row>
    <row r="3" spans="1:3" ht="20.25" customHeight="1">
      <c r="A3" s="68" t="s">
        <v>24</v>
      </c>
      <c r="B3" s="80" t="s">
        <v>2</v>
      </c>
      <c r="C3" s="81"/>
    </row>
    <row r="4" spans="1:3" ht="20.25" customHeight="1">
      <c r="A4" s="69"/>
      <c r="B4" s="82"/>
      <c r="C4" s="83"/>
    </row>
    <row r="5" spans="1:8" ht="22.5" customHeight="1">
      <c r="A5" s="34" t="s">
        <v>7</v>
      </c>
      <c r="B5" s="35"/>
      <c r="C5" s="35"/>
      <c r="D5" s="63"/>
      <c r="E5" s="63"/>
      <c r="F5" s="63"/>
      <c r="G5" s="63"/>
      <c r="H5" s="63"/>
    </row>
    <row r="6" spans="1:8" ht="21.75" customHeight="1">
      <c r="A6" s="36" t="s">
        <v>28</v>
      </c>
      <c r="B6" s="37">
        <v>749113</v>
      </c>
      <c r="C6" s="38"/>
      <c r="D6" s="63"/>
      <c r="E6" s="63"/>
      <c r="F6" s="63"/>
      <c r="G6" s="63"/>
      <c r="H6" s="63"/>
    </row>
    <row r="7" spans="1:8" ht="21.75" customHeight="1">
      <c r="A7" s="36" t="s">
        <v>8</v>
      </c>
      <c r="B7" s="37">
        <v>0</v>
      </c>
      <c r="C7" s="38"/>
      <c r="D7" s="63"/>
      <c r="E7" s="63"/>
      <c r="F7" s="63"/>
      <c r="G7" s="63"/>
      <c r="H7" s="63"/>
    </row>
    <row r="8" spans="1:8" ht="22.5" customHeight="1">
      <c r="A8" s="39" t="s">
        <v>32</v>
      </c>
      <c r="B8" s="40"/>
      <c r="C8" s="40">
        <f>IF(SUM(B6:B7)=0,0,SUM(B6:B7))</f>
        <v>749113</v>
      </c>
      <c r="D8" s="63"/>
      <c r="E8" s="63"/>
      <c r="F8" s="63"/>
      <c r="G8" s="63"/>
      <c r="H8" s="63"/>
    </row>
    <row r="9" spans="1:8" ht="21" customHeight="1">
      <c r="A9" s="41" t="s">
        <v>29</v>
      </c>
      <c r="B9" s="40"/>
      <c r="C9" s="40">
        <f>IF(SUM(C8,,C25)=0,0,SUM(C8,C25))</f>
        <v>749113</v>
      </c>
      <c r="D9" s="63"/>
      <c r="E9" s="63"/>
      <c r="F9" s="63"/>
      <c r="G9" s="63"/>
      <c r="H9" s="63"/>
    </row>
    <row r="10" spans="1:8" ht="21" customHeight="1">
      <c r="A10" s="41" t="s">
        <v>9</v>
      </c>
      <c r="B10" s="40"/>
      <c r="C10" s="43">
        <v>9757817</v>
      </c>
      <c r="D10" s="63"/>
      <c r="E10" s="63"/>
      <c r="F10" s="63"/>
      <c r="G10" s="63"/>
      <c r="H10" s="63"/>
    </row>
    <row r="11" spans="1:8" ht="21" customHeight="1">
      <c r="A11" s="41" t="s">
        <v>10</v>
      </c>
      <c r="B11" s="44"/>
      <c r="C11" s="44">
        <f>C10+C9</f>
        <v>10506930</v>
      </c>
      <c r="D11" s="63"/>
      <c r="E11" s="63"/>
      <c r="F11" s="63"/>
      <c r="G11" s="63"/>
      <c r="H11" s="63"/>
    </row>
    <row r="12" spans="1:8" ht="21" customHeight="1">
      <c r="A12" s="36"/>
      <c r="B12" s="37"/>
      <c r="C12" s="38"/>
      <c r="D12" s="63"/>
      <c r="E12" s="63"/>
      <c r="F12" s="63"/>
      <c r="G12" s="63"/>
      <c r="H12" s="63"/>
    </row>
    <row r="13" spans="1:8" ht="21" customHeight="1">
      <c r="A13" s="36"/>
      <c r="B13" s="37"/>
      <c r="C13" s="38"/>
      <c r="D13" s="63"/>
      <c r="E13" s="63"/>
      <c r="F13" s="63"/>
      <c r="G13" s="63"/>
      <c r="H13" s="63"/>
    </row>
    <row r="14" spans="1:8" ht="21" customHeight="1">
      <c r="A14" s="36"/>
      <c r="B14" s="37"/>
      <c r="C14" s="38"/>
      <c r="D14" s="63"/>
      <c r="E14" s="63"/>
      <c r="F14" s="63"/>
      <c r="G14" s="63"/>
      <c r="H14" s="63"/>
    </row>
    <row r="15" spans="2:8" ht="22.5" customHeight="1">
      <c r="B15" s="63"/>
      <c r="C15" s="63"/>
      <c r="D15" s="63"/>
      <c r="E15" s="63"/>
      <c r="F15" s="63"/>
      <c r="G15" s="63"/>
      <c r="H15" s="63"/>
    </row>
    <row r="16" spans="2:8" ht="22.5" customHeight="1">
      <c r="B16" s="63"/>
      <c r="C16" s="63"/>
      <c r="D16" s="63"/>
      <c r="E16" s="63"/>
      <c r="F16" s="63"/>
      <c r="G16" s="63"/>
      <c r="H16" s="63"/>
    </row>
    <row r="17" spans="1:8" ht="22.5" customHeight="1">
      <c r="A17" s="36"/>
      <c r="B17" s="37"/>
      <c r="C17" s="38"/>
      <c r="D17" s="63"/>
      <c r="E17" s="63"/>
      <c r="F17" s="63"/>
      <c r="G17" s="63"/>
      <c r="H17" s="63"/>
    </row>
    <row r="18" spans="1:8" ht="22.5" customHeight="1">
      <c r="A18" s="36"/>
      <c r="B18" s="37"/>
      <c r="C18" s="38"/>
      <c r="D18" s="63"/>
      <c r="E18" s="63"/>
      <c r="F18" s="63"/>
      <c r="G18" s="63"/>
      <c r="H18" s="63"/>
    </row>
    <row r="19" spans="1:8" ht="21" customHeight="1">
      <c r="A19" s="36"/>
      <c r="B19" s="37"/>
      <c r="C19" s="38"/>
      <c r="D19" s="63"/>
      <c r="E19" s="63"/>
      <c r="F19" s="63"/>
      <c r="G19" s="63"/>
      <c r="H19" s="63"/>
    </row>
    <row r="20" spans="1:8" ht="21" customHeight="1">
      <c r="A20" s="36"/>
      <c r="B20" s="37"/>
      <c r="C20" s="38"/>
      <c r="D20" s="63"/>
      <c r="E20" s="63"/>
      <c r="F20" s="63"/>
      <c r="G20" s="63"/>
      <c r="H20" s="63"/>
    </row>
    <row r="21" spans="1:8" ht="21.75" customHeight="1">
      <c r="A21" s="36"/>
      <c r="B21" s="37"/>
      <c r="C21" s="38"/>
      <c r="D21" s="63"/>
      <c r="E21" s="63"/>
      <c r="F21" s="63"/>
      <c r="G21" s="63"/>
      <c r="H21" s="63"/>
    </row>
    <row r="22" spans="1:8" ht="21.75" customHeight="1">
      <c r="A22" s="36"/>
      <c r="B22" s="37"/>
      <c r="C22" s="38"/>
      <c r="D22" s="63"/>
      <c r="E22" s="63"/>
      <c r="F22" s="63"/>
      <c r="G22" s="63"/>
      <c r="H22" s="63"/>
    </row>
    <row r="23" spans="1:8" ht="21.75" customHeight="1">
      <c r="A23" s="36"/>
      <c r="B23" s="37"/>
      <c r="C23" s="38"/>
      <c r="D23" s="63"/>
      <c r="E23" s="63"/>
      <c r="F23" s="63"/>
      <c r="G23" s="63"/>
      <c r="H23" s="63"/>
    </row>
    <row r="24" spans="2:8" ht="21.75" customHeight="1">
      <c r="B24" s="63"/>
      <c r="C24" s="63"/>
      <c r="D24" s="63"/>
      <c r="E24" s="63"/>
      <c r="F24" s="63"/>
      <c r="G24" s="63"/>
      <c r="H24" s="63"/>
    </row>
    <row r="25" spans="1:8" ht="21.75" customHeight="1">
      <c r="A25" s="42"/>
      <c r="B25" s="40"/>
      <c r="C25" s="43"/>
      <c r="D25" s="63"/>
      <c r="E25" s="63"/>
      <c r="F25" s="63"/>
      <c r="G25" s="63"/>
      <c r="H25" s="63"/>
    </row>
    <row r="26" spans="2:8" ht="22.5" customHeight="1">
      <c r="B26" s="63"/>
      <c r="C26" s="63"/>
      <c r="D26" s="63"/>
      <c r="E26" s="63"/>
      <c r="F26" s="63"/>
      <c r="G26" s="63"/>
      <c r="H26" s="63"/>
    </row>
    <row r="27" spans="2:8" ht="22.5" customHeight="1">
      <c r="B27" s="63"/>
      <c r="C27" s="63"/>
      <c r="D27" s="63"/>
      <c r="E27" s="63"/>
      <c r="F27" s="63"/>
      <c r="G27" s="63"/>
      <c r="H27" s="63"/>
    </row>
    <row r="28" spans="2:8" ht="22.5" customHeight="1">
      <c r="B28" s="63"/>
      <c r="C28" s="63"/>
      <c r="D28" s="63"/>
      <c r="E28" s="63"/>
      <c r="F28" s="63"/>
      <c r="G28" s="63"/>
      <c r="H28" s="63"/>
    </row>
    <row r="29" spans="2:8" ht="22.5" customHeight="1">
      <c r="B29" s="63"/>
      <c r="C29" s="63"/>
      <c r="D29" s="63"/>
      <c r="E29" s="63"/>
      <c r="F29" s="63"/>
      <c r="G29" s="63"/>
      <c r="H29" s="63"/>
    </row>
    <row r="30" spans="2:8" ht="22.5" customHeight="1">
      <c r="B30" s="63"/>
      <c r="C30" s="63"/>
      <c r="D30" s="63"/>
      <c r="E30" s="63"/>
      <c r="F30" s="63"/>
      <c r="G30" s="63"/>
      <c r="H30" s="63"/>
    </row>
    <row r="31" spans="2:8" ht="22.5" customHeight="1">
      <c r="B31" s="63"/>
      <c r="C31" s="63"/>
      <c r="D31" s="63"/>
      <c r="E31" s="63"/>
      <c r="F31" s="63"/>
      <c r="G31" s="63"/>
      <c r="H31" s="63"/>
    </row>
    <row r="32" spans="2:8" ht="22.5" customHeight="1">
      <c r="B32" s="63"/>
      <c r="C32" s="63"/>
      <c r="D32" s="63"/>
      <c r="E32" s="63"/>
      <c r="F32" s="63"/>
      <c r="G32" s="63"/>
      <c r="H32" s="63"/>
    </row>
    <row r="33" spans="1:3" ht="54" customHeight="1" thickBot="1">
      <c r="A33" s="45"/>
      <c r="B33" s="50"/>
      <c r="C33" s="50"/>
    </row>
    <row r="37" ht="23.25" customHeight="1"/>
  </sheetData>
  <sheetProtection/>
  <mergeCells count="4">
    <mergeCell ref="A1:C1"/>
    <mergeCell ref="A3:A4"/>
    <mergeCell ref="B3:C4"/>
    <mergeCell ref="A2:B2"/>
  </mergeCells>
  <printOptions/>
  <pageMargins left="0.5118110236220472" right="0.4330708661417323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2015-08-19T10:56:03Z</cp:lastPrinted>
  <dcterms:created xsi:type="dcterms:W3CDTF">2001-07-11T06:52:26Z</dcterms:created>
  <dcterms:modified xsi:type="dcterms:W3CDTF">2015-08-19T10:56:12Z</dcterms:modified>
  <cp:category>I13</cp:category>
  <cp:version/>
  <cp:contentType/>
  <cp:contentStatus/>
</cp:coreProperties>
</file>